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640" activeTab="0"/>
  </bookViews>
  <sheets>
    <sheet name="dati input" sheetId="1" r:id="rId1"/>
    <sheet name="verifica_ caratteristiche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<sst xmlns="http://schemas.openxmlformats.org/spreadsheetml/2006/main" count="42" uniqueCount="40">
  <si>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Ricavi delle vendite e delle prestazioni (voce A 1)</t>
  </si>
  <si>
    <t>Totale della voce A del Passivo - Patrimonio netto</t>
  </si>
  <si>
    <t>Totale della voce B dell’Attivo - Immobilizzazioni</t>
  </si>
  <si>
    <t>Totale del Passivo</t>
  </si>
  <si>
    <t>Valore delle spese di ricerca e sviluppo</t>
  </si>
  <si>
    <t>Totale degli importi esigibili oltre l'esercizio successivo della voce D del Passivo - Debiti</t>
  </si>
  <si>
    <t>Dati relativi allo Stato patrimoniale</t>
  </si>
  <si>
    <t>Dati relativi al Conto economico</t>
  </si>
  <si>
    <t>Ambito di valutazione</t>
  </si>
  <si>
    <t>Criterio</t>
  </si>
  <si>
    <t>Indicatore</t>
  </si>
  <si>
    <t>Punteggio ottenuto per criterio</t>
  </si>
  <si>
    <t>Caratteristiche dell’impresa proponente</t>
  </si>
  <si>
    <t>Copertura finanziaria delle immobilizzazioni</t>
  </si>
  <si>
    <t>A = Rapporto dato dalla somma dei mezzi propri e i debiti a medio-lungo termine sul totale delle immobilizzazioni</t>
  </si>
  <si>
    <t>Indipendenza finanziaria</t>
  </si>
  <si>
    <t>B = Rapporto dato dai mezzi propri e il totale del passivo</t>
  </si>
  <si>
    <t>Incidenza delle spese in R&amp;S</t>
  </si>
  <si>
    <t>C = Rapporto tra le spese di ricerca e sviluppo e i ricavi delle vendite e delle prestazioni</t>
  </si>
  <si>
    <t>Incidenza del personale qualificato</t>
  </si>
  <si>
    <t>D = Rapporto tra il numero del personale qualificato e il numero totale dei dipendenti</t>
  </si>
  <si>
    <t>base 1</t>
  </si>
  <si>
    <t>Punteggio Max del criterio</t>
  </si>
  <si>
    <t>Soglia minima ambito di valutazione</t>
  </si>
  <si>
    <t>Punteggio Max dell'ambito di valutazione</t>
  </si>
  <si>
    <t>VERIF MAGG ZERO</t>
  </si>
  <si>
    <t>MESSAGGIO</t>
  </si>
  <si>
    <t>ESERCIZIO (PENULTIMO)</t>
  </si>
  <si>
    <t>ESERCIZIO (ULTIMO)</t>
  </si>
  <si>
    <t>totale PRIMO ESERCIZIO</t>
  </si>
  <si>
    <t>totale SECONDO ESERCIZIO</t>
  </si>
  <si>
    <t>MEDIA TRA I DUE ESERCIZI</t>
  </si>
  <si>
    <t xml:space="preserve">Valorizzare le celle di colore verde </t>
  </si>
  <si>
    <t>Esito verifica</t>
  </si>
  <si>
    <t>Torna al foglio precedente</t>
  </si>
  <si>
    <t>Verifica il punteggio dei singoli criteri</t>
  </si>
  <si>
    <t>Punteggio ottenuto</t>
  </si>
  <si>
    <t>Totale personale dipendente dell’impresa</t>
  </si>
  <si>
    <t>Totale personale qualificato dipendente dell’impresa</t>
  </si>
  <si>
    <t>CALCOLO DEL PUNTEGGIO RELATIVO AL PRIMO AMBITO DI VALUTAZIONE DI CUI ALL'ALLEGATO 5 DEL DECRETO DIRETTORIALE DEL 20 NOVEMBRE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</si>
</sst>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wrapText="1" shrinkToFit="1"/>
      <protection hidden="1"/>
    </xf>
    <xf numFmtId="1" fontId="0" fillId="33" borderId="10" xfId="0" applyNumberFormat="1" applyFill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4" fontId="0" fillId="33" borderId="10" xfId="61" applyFont="1" applyFill="1" applyBorder="1" applyAlignment="1" applyProtection="1">
      <alignment/>
      <protection locked="0"/>
    </xf>
    <xf numFmtId="0" fontId="34" fillId="0" borderId="0" xfId="36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68" fontId="5" fillId="0" borderId="10" xfId="0" applyNumberFormat="1" applyFont="1" applyBorder="1" applyAlignment="1" applyProtection="1">
      <alignment horizontal="center" vertical="center" wrapText="1"/>
      <protection hidden="1"/>
    </xf>
    <xf numFmtId="9" fontId="5" fillId="0" borderId="10" xfId="0" applyNumberFormat="1" applyFont="1" applyBorder="1" applyAlignment="1" applyProtection="1">
      <alignment horizontal="center" vertical="center" wrapText="1"/>
      <protection hidden="1"/>
    </xf>
    <xf numFmtId="2" fontId="0" fillId="34" borderId="10" xfId="0" applyNumberForma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168" fontId="0" fillId="35" borderId="10" xfId="0" applyNumberForma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8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168" fontId="0" fillId="36" borderId="10" xfId="0" applyNumberFormat="1" applyFill="1" applyBorder="1" applyAlignment="1" applyProtection="1">
      <alignment horizontal="center" vertical="center" wrapText="1"/>
      <protection hidden="1"/>
    </xf>
    <xf numFmtId="168" fontId="0" fillId="0" borderId="10" xfId="0" applyNumberForma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49" fillId="36" borderId="10" xfId="0" applyFont="1" applyFill="1" applyBorder="1" applyAlignment="1" applyProtection="1">
      <alignment/>
      <protection hidden="1"/>
    </xf>
    <xf numFmtId="168" fontId="49" fillId="34" borderId="10" xfId="0" applyNumberFormat="1" applyFont="1" applyFill="1" applyBorder="1" applyAlignment="1" applyProtection="1">
      <alignment/>
      <protection hidden="1"/>
    </xf>
    <xf numFmtId="168" fontId="0" fillId="0" borderId="10" xfId="0" applyNumberFormat="1" applyBorder="1" applyAlignment="1" applyProtection="1">
      <alignment/>
      <protection hidden="1"/>
    </xf>
    <xf numFmtId="168" fontId="49" fillId="36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2" fontId="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6" fillId="34" borderId="10" xfId="0" applyFont="1" applyFill="1" applyBorder="1" applyAlignment="1" applyProtection="1">
      <alignment horizontal="center" vertical="top" wrapText="1"/>
      <protection hidden="1"/>
    </xf>
    <xf numFmtId="0" fontId="50" fillId="0" borderId="0" xfId="0" applyFont="1" applyAlignment="1" applyProtection="1">
      <alignment/>
      <protection hidden="1"/>
    </xf>
    <xf numFmtId="0" fontId="5" fillId="37" borderId="11" xfId="0" applyFont="1" applyFill="1" applyBorder="1" applyAlignment="1" applyProtection="1">
      <alignment horizontal="center" wrapText="1" shrinkToFit="1"/>
      <protection hidden="1"/>
    </xf>
    <xf numFmtId="0" fontId="5" fillId="37" borderId="12" xfId="0" applyFont="1" applyFill="1" applyBorder="1" applyAlignment="1" applyProtection="1">
      <alignment horizontal="center" wrapText="1" shrinkToFit="1"/>
      <protection hidden="1"/>
    </xf>
    <xf numFmtId="0" fontId="5" fillId="37" borderId="13" xfId="0" applyFont="1" applyFill="1" applyBorder="1" applyAlignment="1" applyProtection="1">
      <alignment horizont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68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168" fontId="0" fillId="36" borderId="10" xfId="0" applyNumberForma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 wrapText="1"/>
      <protection hidden="1"/>
    </xf>
    <xf numFmtId="168" fontId="5" fillId="0" borderId="10" xfId="0" applyNumberFormat="1" applyFont="1" applyBorder="1" applyAlignment="1" applyProtection="1">
      <alignment horizontal="center" vertical="center" wrapText="1"/>
      <protection hidden="1"/>
    </xf>
    <xf numFmtId="168" fontId="0" fillId="0" borderId="10" xfId="0" applyNumberFormat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color rgb="FFFF0000"/>
      </font>
    </dxf>
    <dxf>
      <font>
        <u val="single"/>
        <color rgb="FF92D050"/>
      </font>
    </dxf>
    <dxf>
      <font>
        <color theme="1"/>
      </font>
      <fill>
        <patternFill>
          <bgColor rgb="FF92D050"/>
        </patternFill>
      </fill>
    </dxf>
    <dxf>
      <font>
        <u val="single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u val="single"/>
        <color rgb="FF00B050"/>
      </font>
      <border/>
    </dxf>
    <dxf>
      <font>
        <color theme="1"/>
      </font>
      <fill>
        <patternFill>
          <bgColor rgb="FF92D050"/>
        </patternFill>
      </fill>
      <border/>
    </dxf>
    <dxf>
      <font>
        <u val="single"/>
        <color rgb="FF92D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.7109375" style="2" customWidth="1"/>
    <col min="2" max="2" width="52.421875" style="2" customWidth="1"/>
    <col min="3" max="3" width="28.7109375" style="2" customWidth="1"/>
    <col min="4" max="4" width="30.57421875" style="2" customWidth="1"/>
    <col min="5" max="5" width="11.421875" style="2" hidden="1" customWidth="1"/>
    <col min="6" max="6" width="0" style="2" hidden="1" customWidth="1"/>
    <col min="7" max="16384" width="9.140625" style="2" customWidth="1"/>
  </cols>
  <sheetData>
    <row r="1" ht="3" customHeight="1" thickBot="1"/>
    <row r="2" spans="2:4" s="1" customFormat="1" ht="39.75" customHeight="1" thickBot="1">
      <c r="B2" s="44" t="s">
        <v>39</v>
      </c>
      <c r="C2" s="45"/>
      <c r="D2" s="46"/>
    </row>
    <row r="3" spans="2:4" s="1" customFormat="1" ht="7.5" customHeight="1">
      <c r="B3" s="30"/>
      <c r="C3" s="30"/>
      <c r="D3" s="30"/>
    </row>
    <row r="4" spans="2:3" s="1" customFormat="1" ht="15">
      <c r="B4" s="31" t="s">
        <v>32</v>
      </c>
      <c r="C4" s="30"/>
    </row>
    <row r="5" s="1" customFormat="1" ht="9" customHeight="1"/>
    <row r="6" spans="2:6" s="1" customFormat="1" ht="18" customHeight="1">
      <c r="B6" s="3" t="s">
        <v>37</v>
      </c>
      <c r="C6" s="4">
        <v>0</v>
      </c>
      <c r="E6" s="2">
        <f>IF(C6=0,0.0001,C6)</f>
        <v>0.0001</v>
      </c>
      <c r="F6" s="2">
        <f>IF(D6=0,0.0001,D6)</f>
        <v>0.0001</v>
      </c>
    </row>
    <row r="7" spans="2:6" s="1" customFormat="1" ht="16.5" customHeight="1">
      <c r="B7" s="3" t="s">
        <v>38</v>
      </c>
      <c r="C7" s="4">
        <v>0</v>
      </c>
      <c r="E7" s="2">
        <f>IF(C7=0,0.0001,C7)</f>
        <v>0.0001</v>
      </c>
      <c r="F7" s="2">
        <f>IF(D7=0,0.0001,D7)</f>
        <v>0.0001</v>
      </c>
    </row>
    <row r="8" ht="6.75" customHeight="1">
      <c r="C8" s="32"/>
    </row>
    <row r="9" spans="2:4" ht="18.75">
      <c r="B9" s="5" t="s">
        <v>7</v>
      </c>
      <c r="C9" s="33" t="s">
        <v>27</v>
      </c>
      <c r="D9" s="33" t="s">
        <v>28</v>
      </c>
    </row>
    <row r="10" spans="2:6" ht="18.75" customHeight="1">
      <c r="B10" s="3" t="s">
        <v>0</v>
      </c>
      <c r="C10" s="7">
        <v>0</v>
      </c>
      <c r="D10" s="7">
        <v>0</v>
      </c>
      <c r="E10" s="2">
        <f>IF(C10=0,0.0001,C10)</f>
        <v>0.0001</v>
      </c>
      <c r="F10" s="2">
        <f>IF(D10=0,0.0001,D10)</f>
        <v>0.0001</v>
      </c>
    </row>
    <row r="11" spans="2:4" ht="9.75" customHeight="1">
      <c r="B11" s="6"/>
      <c r="C11" s="34"/>
      <c r="D11" s="35"/>
    </row>
    <row r="12" spans="2:4" ht="18.75">
      <c r="B12" s="5" t="s">
        <v>6</v>
      </c>
      <c r="C12" s="36" t="s">
        <v>27</v>
      </c>
      <c r="D12" s="36" t="s">
        <v>28</v>
      </c>
    </row>
    <row r="13" spans="2:6" ht="16.5" customHeight="1">
      <c r="B13" s="3" t="s">
        <v>1</v>
      </c>
      <c r="C13" s="7">
        <v>0</v>
      </c>
      <c r="D13" s="7">
        <v>0</v>
      </c>
      <c r="E13" s="2">
        <f aca="true" t="shared" si="0" ref="E13:F17">IF(C13=0,0.0001,C13)</f>
        <v>0.0001</v>
      </c>
      <c r="F13" s="2">
        <f t="shared" si="0"/>
        <v>0.0001</v>
      </c>
    </row>
    <row r="14" spans="2:6" ht="30">
      <c r="B14" s="3" t="s">
        <v>5</v>
      </c>
      <c r="C14" s="7">
        <v>0</v>
      </c>
      <c r="D14" s="7">
        <v>0</v>
      </c>
      <c r="E14" s="2">
        <f t="shared" si="0"/>
        <v>0.0001</v>
      </c>
      <c r="F14" s="2">
        <f t="shared" si="0"/>
        <v>0.0001</v>
      </c>
    </row>
    <row r="15" spans="2:6" ht="15" customHeight="1">
      <c r="B15" s="3" t="s">
        <v>2</v>
      </c>
      <c r="C15" s="7">
        <v>0</v>
      </c>
      <c r="D15" s="7">
        <v>0</v>
      </c>
      <c r="E15" s="2">
        <f t="shared" si="0"/>
        <v>0.0001</v>
      </c>
      <c r="F15" s="2">
        <f t="shared" si="0"/>
        <v>0.0001</v>
      </c>
    </row>
    <row r="16" spans="2:6" ht="15">
      <c r="B16" s="3" t="s">
        <v>3</v>
      </c>
      <c r="C16" s="7">
        <v>0</v>
      </c>
      <c r="D16" s="7">
        <v>0</v>
      </c>
      <c r="E16" s="2">
        <f t="shared" si="0"/>
        <v>0.0001</v>
      </c>
      <c r="F16" s="2">
        <f t="shared" si="0"/>
        <v>0.0001</v>
      </c>
    </row>
    <row r="17" spans="2:6" ht="15">
      <c r="B17" s="3" t="s">
        <v>4</v>
      </c>
      <c r="C17" s="7">
        <v>0</v>
      </c>
      <c r="D17" s="7">
        <v>0</v>
      </c>
      <c r="E17" s="2">
        <f t="shared" si="0"/>
        <v>0.0001</v>
      </c>
      <c r="F17" s="2">
        <f t="shared" si="0"/>
        <v>0.0001</v>
      </c>
    </row>
    <row r="18" ht="6.75" customHeight="1" thickBot="1"/>
    <row r="19" spans="2:4" ht="15.75" thickBot="1">
      <c r="B19" s="44" t="s">
        <v>33</v>
      </c>
      <c r="C19" s="45"/>
      <c r="D19" s="46"/>
    </row>
    <row r="20" ht="5.25" customHeight="1"/>
    <row r="21" spans="2:4" ht="15">
      <c r="B21" s="47" t="str">
        <f>'verifica_ caratteristiche'!R3</f>
        <v>LA VERIFICA DELLA SOGLIA MINIMA PER L’AMBITO DI VALUTAZIONE NON E’ SODDISFATTA</v>
      </c>
      <c r="C21" s="47"/>
      <c r="D21" s="47"/>
    </row>
    <row r="22" spans="2:4" ht="5.25" customHeight="1">
      <c r="B22" s="26"/>
      <c r="C22" s="26"/>
      <c r="D22" s="26"/>
    </row>
    <row r="23" ht="15">
      <c r="B23" s="8" t="s">
        <v>35</v>
      </c>
    </row>
  </sheetData>
  <sheetProtection password="DBEB" sheet="1"/>
  <mergeCells count="3">
    <mergeCell ref="B2:D2"/>
    <mergeCell ref="B21:D21"/>
    <mergeCell ref="B19:D19"/>
  </mergeCells>
  <conditionalFormatting sqref="B21:D22">
    <cfRule type="containsText" priority="1" dxfId="6" operator="containsText" stopIfTrue="1" text="LA VERIFICA DELLA SOGLIA MINIMA PER L’AMBITO DI VALUTAZIONE E’ SODDISFATTA">
      <formula>NOT(ISERROR(SEARCH("LA VERIFICA DELLA SOGLIA MINIMA PER L’AMBITO DI VALUTAZIONE E’ SODDISFATTA",B21)))</formula>
    </cfRule>
    <cfRule type="containsText" priority="2" dxfId="4" operator="containsText" stopIfTrue="1" text="LA VERIFICA DELLA SOGLIA MINIMA PER L’AMBITO DI VALUTAZIONE NON E’ SODDISFATTA">
      <formula>NOT(ISERROR(SEARCH("LA VERIFICA DELLA SOGLIA MINIMA PER L’AMBITO DI VALUTAZIONE NON E’ SODDISFATTA",B21)))</formula>
    </cfRule>
  </conditionalFormatting>
  <hyperlinks>
    <hyperlink ref="B23" location="'verifica_ caratteristiche'!A1" display="Verifica il punteggio dei singoli indicator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zoomScale="85" zoomScaleNormal="85" zoomScalePageLayoutView="0" workbookViewId="0" topLeftCell="A1">
      <selection activeCell="S2" sqref="S2"/>
    </sheetView>
  </sheetViews>
  <sheetFormatPr defaultColWidth="9.140625" defaultRowHeight="15"/>
  <cols>
    <col min="1" max="1" width="2.57421875" style="2" customWidth="1"/>
    <col min="2" max="2" width="16.8515625" style="2" customWidth="1"/>
    <col min="3" max="3" width="26.28125" style="2" customWidth="1"/>
    <col min="4" max="4" width="40.140625" style="2" customWidth="1"/>
    <col min="5" max="5" width="52.57421875" style="2" hidden="1" customWidth="1"/>
    <col min="6" max="6" width="29.140625" style="2" hidden="1" customWidth="1"/>
    <col min="7" max="7" width="8.7109375" style="2" hidden="1" customWidth="1"/>
    <col min="8" max="10" width="29.140625" style="2" hidden="1" customWidth="1"/>
    <col min="11" max="11" width="8.7109375" style="2" hidden="1" customWidth="1"/>
    <col min="12" max="12" width="45.57421875" style="2" hidden="1" customWidth="1"/>
    <col min="13" max="13" width="20.7109375" style="23" customWidth="1"/>
    <col min="14" max="14" width="12.00390625" style="37" hidden="1" customWidth="1"/>
    <col min="15" max="15" width="12.57421875" style="2" customWidth="1"/>
    <col min="16" max="16" width="10.421875" style="37" customWidth="1"/>
    <col min="17" max="17" width="14.421875" style="37" hidden="1" customWidth="1"/>
    <col min="18" max="18" width="27.7109375" style="2" customWidth="1"/>
    <col min="19" max="16384" width="9.140625" style="2" customWidth="1"/>
  </cols>
  <sheetData>
    <row r="1" ht="8.25" customHeight="1"/>
    <row r="2" spans="1:18" ht="35.25" customHeight="1">
      <c r="A2" s="38"/>
      <c r="B2" s="39" t="s">
        <v>8</v>
      </c>
      <c r="C2" s="39" t="s">
        <v>9</v>
      </c>
      <c r="D2" s="39" t="s">
        <v>10</v>
      </c>
      <c r="E2" s="39" t="s">
        <v>21</v>
      </c>
      <c r="F2" s="39" t="s">
        <v>29</v>
      </c>
      <c r="G2" s="39"/>
      <c r="H2" s="39"/>
      <c r="I2" s="39" t="s">
        <v>30</v>
      </c>
      <c r="J2" s="39" t="s">
        <v>31</v>
      </c>
      <c r="K2" s="39"/>
      <c r="L2" s="39" t="s">
        <v>25</v>
      </c>
      <c r="M2" s="40" t="s">
        <v>11</v>
      </c>
      <c r="N2" s="39" t="s">
        <v>22</v>
      </c>
      <c r="O2" s="41" t="s">
        <v>36</v>
      </c>
      <c r="P2" s="41" t="s">
        <v>23</v>
      </c>
      <c r="Q2" s="41" t="s">
        <v>24</v>
      </c>
      <c r="R2" s="42" t="s">
        <v>26</v>
      </c>
    </row>
    <row r="3" spans="1:18" ht="12.75" customHeight="1">
      <c r="A3" s="38">
        <v>1</v>
      </c>
      <c r="B3" s="50" t="s">
        <v>12</v>
      </c>
      <c r="C3" s="48" t="s">
        <v>13</v>
      </c>
      <c r="D3" s="51" t="s">
        <v>14</v>
      </c>
      <c r="E3" s="54">
        <f>SUM('dati input'!C13,'dati input'!C14)</f>
        <v>0</v>
      </c>
      <c r="F3" s="27">
        <f>PRODUCT(E3,1/'dati input'!E15)</f>
        <v>0</v>
      </c>
      <c r="G3" s="10"/>
      <c r="H3" s="54">
        <f>SUM('dati input'!D13,'dati input'!D14)</f>
        <v>0</v>
      </c>
      <c r="I3" s="27">
        <f>PRODUCT(H3,1/'dati input'!F15)</f>
        <v>0</v>
      </c>
      <c r="J3" s="27">
        <f>AVERAGE(F3,I3)</f>
        <v>0</v>
      </c>
      <c r="K3" s="10"/>
      <c r="L3" s="11" t="str">
        <f>IF(J3&gt;=0,"T","F")</f>
        <v>T</v>
      </c>
      <c r="M3" s="12">
        <f>IF(AND(J3&gt;=0,J3&lt;1),J3*10,10)</f>
        <v>0</v>
      </c>
      <c r="N3" s="13">
        <v>10</v>
      </c>
      <c r="O3" s="56">
        <f>SUM(M3,M6,M11,M15)</f>
        <v>0</v>
      </c>
      <c r="P3" s="53">
        <v>20</v>
      </c>
      <c r="Q3" s="52">
        <v>30</v>
      </c>
      <c r="R3" s="48" t="str">
        <f>IF(O3&gt;=P3,"LA VERIFICA DELLA SOGLIA MINIMA PER L’AMBITO DI VALUTAZIONE E’ SODDISFATTA","LA VERIFICA DELLA SOGLIA MINIMA PER L’AMBITO DI VALUTAZIONE NON E’ SODDISFATTA")</f>
        <v>LA VERIFICA DELLA SOGLIA MINIMA PER L’AMBITO DI VALUTAZIONE NON E’ SODDISFATTA</v>
      </c>
    </row>
    <row r="4" spans="1:18" ht="12.75" customHeight="1">
      <c r="A4" s="38"/>
      <c r="B4" s="50"/>
      <c r="C4" s="48"/>
      <c r="D4" s="51"/>
      <c r="E4" s="55"/>
      <c r="F4" s="29"/>
      <c r="G4" s="29"/>
      <c r="H4" s="55"/>
      <c r="I4" s="29"/>
      <c r="J4" s="10"/>
      <c r="K4" s="29"/>
      <c r="L4" s="11"/>
      <c r="M4" s="12"/>
      <c r="N4" s="14"/>
      <c r="O4" s="57"/>
      <c r="P4" s="53"/>
      <c r="Q4" s="52"/>
      <c r="R4" s="49"/>
    </row>
    <row r="5" spans="1:18" ht="16.5" customHeight="1">
      <c r="A5" s="38"/>
      <c r="B5" s="50"/>
      <c r="C5" s="48"/>
      <c r="D5" s="51"/>
      <c r="E5" s="55"/>
      <c r="F5" s="29"/>
      <c r="G5" s="29"/>
      <c r="H5" s="55"/>
      <c r="I5" s="29"/>
      <c r="J5" s="10"/>
      <c r="K5" s="29"/>
      <c r="L5" s="11"/>
      <c r="M5" s="12"/>
      <c r="N5" s="14"/>
      <c r="O5" s="57"/>
      <c r="P5" s="53"/>
      <c r="Q5" s="52"/>
      <c r="R5" s="49"/>
    </row>
    <row r="6" spans="1:18" ht="12.75" customHeight="1">
      <c r="A6" s="38"/>
      <c r="B6" s="50"/>
      <c r="C6" s="48" t="s">
        <v>15</v>
      </c>
      <c r="D6" s="51" t="s">
        <v>16</v>
      </c>
      <c r="E6" s="58"/>
      <c r="F6" s="27">
        <f>PRODUCT('dati input'!C13,1/'dati input'!E16)</f>
        <v>0</v>
      </c>
      <c r="G6" s="10"/>
      <c r="H6" s="10"/>
      <c r="I6" s="27">
        <f>PRODUCT('dati input'!D13,1/'dati input'!F16)</f>
        <v>0</v>
      </c>
      <c r="J6" s="27">
        <f>AVERAGE(F6,I6)</f>
        <v>0</v>
      </c>
      <c r="K6" s="10"/>
      <c r="L6" s="11"/>
      <c r="M6" s="15">
        <f>IF((AND(J6&gt;=0,J6&lt;0.1)),J6*120,IF(J6&lt;0,0,12))</f>
        <v>0</v>
      </c>
      <c r="N6" s="13">
        <v>12</v>
      </c>
      <c r="O6" s="57"/>
      <c r="P6" s="53"/>
      <c r="Q6" s="52"/>
      <c r="R6" s="49"/>
    </row>
    <row r="7" spans="1:18" ht="12.75" customHeight="1">
      <c r="A7" s="38"/>
      <c r="B7" s="50"/>
      <c r="C7" s="48"/>
      <c r="D7" s="51"/>
      <c r="E7" s="59"/>
      <c r="F7" s="29"/>
      <c r="G7" s="29"/>
      <c r="H7" s="29"/>
      <c r="I7" s="29"/>
      <c r="J7" s="10"/>
      <c r="K7" s="29"/>
      <c r="L7" s="11"/>
      <c r="M7" s="15"/>
      <c r="N7" s="14"/>
      <c r="O7" s="57"/>
      <c r="P7" s="53"/>
      <c r="Q7" s="52"/>
      <c r="R7" s="49"/>
    </row>
    <row r="8" spans="1:18" ht="12.75" customHeight="1">
      <c r="A8" s="38"/>
      <c r="B8" s="50"/>
      <c r="C8" s="48"/>
      <c r="D8" s="51"/>
      <c r="E8" s="59"/>
      <c r="F8" s="29"/>
      <c r="G8" s="29"/>
      <c r="H8" s="29"/>
      <c r="I8" s="29"/>
      <c r="J8" s="10"/>
      <c r="K8" s="29"/>
      <c r="L8" s="11"/>
      <c r="M8" s="15"/>
      <c r="N8" s="14"/>
      <c r="O8" s="57"/>
      <c r="P8" s="53"/>
      <c r="Q8" s="52"/>
      <c r="R8" s="49"/>
    </row>
    <row r="9" spans="1:18" ht="12.75" customHeight="1">
      <c r="A9" s="38"/>
      <c r="B9" s="50"/>
      <c r="C9" s="48"/>
      <c r="D9" s="51"/>
      <c r="E9" s="59"/>
      <c r="F9" s="29"/>
      <c r="G9" s="29"/>
      <c r="H9" s="29"/>
      <c r="I9" s="29"/>
      <c r="J9" s="10"/>
      <c r="K9" s="29"/>
      <c r="L9" s="11"/>
      <c r="M9" s="15"/>
      <c r="N9" s="14"/>
      <c r="O9" s="57"/>
      <c r="P9" s="53"/>
      <c r="Q9" s="52"/>
      <c r="R9" s="49"/>
    </row>
    <row r="10" spans="1:18" ht="9.75" customHeight="1">
      <c r="A10" s="38"/>
      <c r="B10" s="50"/>
      <c r="C10" s="48"/>
      <c r="D10" s="51"/>
      <c r="E10" s="59"/>
      <c r="F10" s="10"/>
      <c r="G10" s="10"/>
      <c r="H10" s="10"/>
      <c r="I10" s="10"/>
      <c r="J10" s="10"/>
      <c r="K10" s="10"/>
      <c r="L10" s="11"/>
      <c r="M10" s="16"/>
      <c r="N10" s="13"/>
      <c r="O10" s="57"/>
      <c r="P10" s="53"/>
      <c r="Q10" s="52"/>
      <c r="R10" s="49"/>
    </row>
    <row r="11" spans="1:18" ht="12.75" customHeight="1">
      <c r="A11" s="38"/>
      <c r="B11" s="50"/>
      <c r="C11" s="48" t="s">
        <v>17</v>
      </c>
      <c r="D11" s="51" t="s">
        <v>18</v>
      </c>
      <c r="E11" s="58"/>
      <c r="F11" s="28">
        <f>PRODUCT('dati input'!C17,1/'dati input'!E10)</f>
        <v>0</v>
      </c>
      <c r="G11" s="29"/>
      <c r="H11" s="29"/>
      <c r="I11" s="17">
        <f>PRODUCT('dati input'!D17,1/'dati input'!F10)</f>
        <v>0</v>
      </c>
      <c r="J11" s="27">
        <f>AVERAGE(F11,I11)</f>
        <v>0</v>
      </c>
      <c r="K11" s="29"/>
      <c r="L11" s="11" t="str">
        <f>IF(J11&gt;=0,"T","F")</f>
        <v>T</v>
      </c>
      <c r="M11" s="16">
        <f>IF(AND(J11&gt;=0,J11&lt;0.1),J11*40,4)</f>
        <v>0</v>
      </c>
      <c r="N11" s="13">
        <v>4</v>
      </c>
      <c r="O11" s="57"/>
      <c r="P11" s="53"/>
      <c r="Q11" s="52"/>
      <c r="R11" s="49"/>
    </row>
    <row r="12" spans="1:18" ht="12.75" customHeight="1">
      <c r="A12" s="38"/>
      <c r="B12" s="50"/>
      <c r="C12" s="48"/>
      <c r="D12" s="51"/>
      <c r="E12" s="59"/>
      <c r="F12" s="29"/>
      <c r="G12" s="29"/>
      <c r="H12" s="29"/>
      <c r="I12" s="29"/>
      <c r="J12" s="10"/>
      <c r="K12" s="29"/>
      <c r="L12" s="9"/>
      <c r="M12" s="16"/>
      <c r="N12" s="14"/>
      <c r="O12" s="57"/>
      <c r="P12" s="53"/>
      <c r="Q12" s="52"/>
      <c r="R12" s="49"/>
    </row>
    <row r="13" spans="1:18" ht="12.75" customHeight="1">
      <c r="A13" s="38"/>
      <c r="B13" s="50"/>
      <c r="C13" s="48"/>
      <c r="D13" s="51"/>
      <c r="E13" s="59"/>
      <c r="F13" s="29"/>
      <c r="G13" s="29"/>
      <c r="H13" s="29"/>
      <c r="I13" s="29"/>
      <c r="J13" s="10"/>
      <c r="K13" s="29"/>
      <c r="L13" s="9"/>
      <c r="M13" s="16"/>
      <c r="N13" s="14"/>
      <c r="O13" s="57"/>
      <c r="P13" s="53"/>
      <c r="Q13" s="52"/>
      <c r="R13" s="49"/>
    </row>
    <row r="14" spans="1:18" ht="12.75" customHeight="1">
      <c r="A14" s="38"/>
      <c r="B14" s="50"/>
      <c r="C14" s="48"/>
      <c r="D14" s="51"/>
      <c r="E14" s="59"/>
      <c r="F14" s="29"/>
      <c r="G14" s="29"/>
      <c r="H14" s="29"/>
      <c r="I14" s="29"/>
      <c r="J14" s="10"/>
      <c r="K14" s="29"/>
      <c r="L14" s="9"/>
      <c r="M14" s="16"/>
      <c r="N14" s="14"/>
      <c r="O14" s="57"/>
      <c r="P14" s="53"/>
      <c r="Q14" s="52"/>
      <c r="R14" s="49"/>
    </row>
    <row r="15" spans="1:18" ht="12.75" customHeight="1">
      <c r="A15" s="38"/>
      <c r="B15" s="50"/>
      <c r="C15" s="48" t="s">
        <v>19</v>
      </c>
      <c r="D15" s="51" t="s">
        <v>20</v>
      </c>
      <c r="E15" s="10"/>
      <c r="F15" s="27">
        <f>PRODUCT('dati input'!C7,1/'dati input'!E6)</f>
        <v>0</v>
      </c>
      <c r="G15" s="10"/>
      <c r="H15" s="10"/>
      <c r="I15" s="10"/>
      <c r="J15" s="27">
        <f>AVERAGE(F15,I15)</f>
        <v>0</v>
      </c>
      <c r="K15" s="10"/>
      <c r="L15" s="9"/>
      <c r="M15" s="16">
        <f>IF(J15&gt;=0.2,4,J15*20)</f>
        <v>0</v>
      </c>
      <c r="N15" s="13">
        <v>4</v>
      </c>
      <c r="O15" s="57"/>
      <c r="P15" s="53"/>
      <c r="Q15" s="52"/>
      <c r="R15" s="49"/>
    </row>
    <row r="16" spans="1:18" ht="12.75" customHeight="1">
      <c r="A16" s="38"/>
      <c r="B16" s="50"/>
      <c r="C16" s="48"/>
      <c r="D16" s="51"/>
      <c r="E16" s="10"/>
      <c r="F16" s="10"/>
      <c r="G16" s="10"/>
      <c r="H16" s="10"/>
      <c r="I16" s="10"/>
      <c r="J16" s="10"/>
      <c r="K16" s="10"/>
      <c r="L16" s="9"/>
      <c r="M16" s="16"/>
      <c r="N16" s="14"/>
      <c r="O16" s="57"/>
      <c r="P16" s="53"/>
      <c r="Q16" s="52"/>
      <c r="R16" s="49"/>
    </row>
    <row r="17" spans="1:18" ht="12.75" customHeight="1">
      <c r="A17" s="38"/>
      <c r="B17" s="50"/>
      <c r="C17" s="48"/>
      <c r="D17" s="51"/>
      <c r="E17" s="10"/>
      <c r="F17" s="10"/>
      <c r="G17" s="10"/>
      <c r="H17" s="10"/>
      <c r="I17" s="10"/>
      <c r="J17" s="10"/>
      <c r="K17" s="10"/>
      <c r="L17" s="9"/>
      <c r="M17" s="16"/>
      <c r="N17" s="14"/>
      <c r="O17" s="57"/>
      <c r="P17" s="53"/>
      <c r="Q17" s="52"/>
      <c r="R17" s="49"/>
    </row>
    <row r="18" spans="1:18" ht="12.75" customHeight="1">
      <c r="A18" s="38"/>
      <c r="B18" s="50"/>
      <c r="C18" s="48"/>
      <c r="D18" s="51"/>
      <c r="E18" s="10"/>
      <c r="F18" s="10"/>
      <c r="G18" s="10"/>
      <c r="H18" s="10"/>
      <c r="I18" s="10"/>
      <c r="J18" s="10"/>
      <c r="K18" s="10"/>
      <c r="L18" s="9"/>
      <c r="M18" s="16"/>
      <c r="N18" s="14"/>
      <c r="O18" s="57"/>
      <c r="P18" s="53"/>
      <c r="Q18" s="52"/>
      <c r="R18" s="49"/>
    </row>
    <row r="19" spans="1:18" ht="28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1"/>
      <c r="O19" s="22"/>
      <c r="P19" s="19"/>
      <c r="Q19" s="19"/>
      <c r="R19" s="19"/>
    </row>
    <row r="20" spans="2:18" ht="21" customHeight="1">
      <c r="B20" s="8" t="s">
        <v>34</v>
      </c>
      <c r="N20" s="24"/>
      <c r="O20" s="25"/>
      <c r="P20" s="19"/>
      <c r="Q20" s="19"/>
      <c r="R20" s="19"/>
    </row>
    <row r="21" spans="2:17" ht="23.25">
      <c r="B21" s="38"/>
      <c r="C21" s="43"/>
      <c r="D21" s="43"/>
      <c r="N21" s="24"/>
      <c r="P21" s="24"/>
      <c r="Q21" s="24"/>
    </row>
    <row r="22" spans="2:17" ht="18.75">
      <c r="B22" s="38"/>
      <c r="C22" s="38"/>
      <c r="N22" s="24"/>
      <c r="P22" s="24"/>
      <c r="Q22" s="24"/>
    </row>
    <row r="23" spans="1:2" ht="23.25">
      <c r="A23" s="43"/>
      <c r="B23" s="38"/>
    </row>
    <row r="24" ht="18.75">
      <c r="B24" s="38"/>
    </row>
    <row r="25" ht="18.75">
      <c r="B25" s="38"/>
    </row>
  </sheetData>
  <sheetProtection password="DBEB" sheet="1"/>
  <mergeCells count="17">
    <mergeCell ref="O3:O18"/>
    <mergeCell ref="D11:D14"/>
    <mergeCell ref="E3:E5"/>
    <mergeCell ref="C15:C18"/>
    <mergeCell ref="D15:D18"/>
    <mergeCell ref="E6:E10"/>
    <mergeCell ref="E11:E14"/>
    <mergeCell ref="R3:R18"/>
    <mergeCell ref="B3:B18"/>
    <mergeCell ref="C3:C5"/>
    <mergeCell ref="D3:D5"/>
    <mergeCell ref="C6:C10"/>
    <mergeCell ref="D6:D10"/>
    <mergeCell ref="C11:C14"/>
    <mergeCell ref="Q3:Q18"/>
    <mergeCell ref="P3:P18"/>
    <mergeCell ref="H3:H5"/>
  </mergeCells>
  <conditionalFormatting sqref="R3:R18">
    <cfRule type="containsText" priority="1" dxfId="4" operator="containsText" stopIfTrue="1" text="LA VERIFICA DELLA SOGLIA MINIMA PER L’AMBITO DI VALUTAZIONE NON E’ SODDISFATTA">
      <formula>NOT(ISERROR(SEARCH("LA VERIFICA DELLA SOGLIA MINIMA PER L’AMBITO DI VALUTAZIONE NON E’ SODDISFATTA",R3)))</formula>
    </cfRule>
    <cfRule type="expression" priority="5" dxfId="7" stopIfTrue="1">
      <formula>"p2&gt;q2"</formula>
    </cfRule>
    <cfRule type="colorScale" priority="6" dxfId="0">
      <colorScale>
        <cfvo type="min" val="0"/>
        <cfvo type="max"/>
        <color rgb="FFFFEF9C"/>
        <color rgb="FF63BE7B"/>
      </colorScale>
    </cfRule>
  </conditionalFormatting>
  <conditionalFormatting sqref="R2:R18 R21:R65536">
    <cfRule type="containsText" priority="2" dxfId="8" operator="containsText" stopIfTrue="1" text="LA VERIFICA DELLA SOGLIA MINIMA PER L’AMBITO DI VALUTAZIONE E’ SODDISFATTA">
      <formula>NOT(ISERROR(SEARCH("LA VERIFICA DELLA SOGLIA MINIMA PER L’AMBITO DI VALUTAZIONE E’ SODDISFATTA",R2)))</formula>
    </cfRule>
    <cfRule type="containsText" priority="3" dxfId="9" operator="containsText" stopIfTrue="1" text="LA VERIFICA DELLA SOGLIA MINIMA PER L’AMBITO DI VALUTAZIONE E’ SODDISFATTA">
      <formula>NOT(ISERROR(SEARCH("LA VERIFICA DELLA SOGLIA MINIMA PER L’AMBITO DI VALUTAZIONE E’ SODDISFATTA",R2)))</formula>
    </cfRule>
    <cfRule type="containsText" priority="4" dxfId="10" operator="containsText" stopIfTrue="1" text="LA VERIFICA DELLA SOGLIA MINIMA PER L’AMBITO DI VALUTAZIONE NON E’ SODDISFATTA”&quot;&quot;)">
      <formula>NOT(ISERROR(SEARCH("LA VERIFICA DELLA SOGLIA MINIMA PER L’AMBITO DI VALUTAZIONE NON E’ SODDISFATTA”"")",R2)))</formula>
    </cfRule>
  </conditionalFormatting>
  <hyperlinks>
    <hyperlink ref="B20" location="'dati input'!A1" display="Torna al foglio precedente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2014-02-09T11:53:49Z</cp:lastPrinted>
  <dcterms:created xsi:type="dcterms:W3CDTF">2014-01-08T11:54:17Z</dcterms:created>
  <dcterms:modified xsi:type="dcterms:W3CDTF">2014-02-10T22:19:42Z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